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120" windowHeight="7908" activeTab="1"/>
  </bookViews>
  <sheets>
    <sheet name="титул" sheetId="1" r:id="rId1"/>
    <sheet name="ИМТ" sheetId="2" r:id="rId2"/>
  </sheets>
  <definedNames>
    <definedName name="_xlnm.Print_Area" localSheetId="1">'ИМТ'!$A$1:$V$43</definedName>
    <definedName name="_xlnm.Print_Area" localSheetId="0">'титул'!$A$1:$N$37</definedName>
  </definedNames>
  <calcPr fullCalcOnLoad="1"/>
</workbook>
</file>

<file path=xl/sharedStrings.xml><?xml version="1.0" encoding="utf-8"?>
<sst xmlns="http://schemas.openxmlformats.org/spreadsheetml/2006/main" count="152" uniqueCount="74">
  <si>
    <t>№ п/п</t>
  </si>
  <si>
    <t>Наименование СИ</t>
  </si>
  <si>
    <t xml:space="preserve"> Тип СИ</t>
  </si>
  <si>
    <t>Заводской номер</t>
  </si>
  <si>
    <t>Всего</t>
  </si>
  <si>
    <t>Сумма без НДС</t>
  </si>
  <si>
    <t>ИТОГО С НДС</t>
  </si>
  <si>
    <t>Утверждаю:</t>
  </si>
  <si>
    <t xml:space="preserve">Г Р А Ф И К </t>
  </si>
  <si>
    <t>ИТОГО в рублях:</t>
  </si>
  <si>
    <t>Место установки</t>
  </si>
  <si>
    <t>Таймырского филиала</t>
  </si>
  <si>
    <t>Согласовано:</t>
  </si>
  <si>
    <t>ФБУ "Красноярский ЦСМ"</t>
  </si>
  <si>
    <t>_______________</t>
  </si>
  <si>
    <t>Период.проведения ТО</t>
  </si>
  <si>
    <t>1р-3м</t>
  </si>
  <si>
    <t>Кол-во ТО</t>
  </si>
  <si>
    <t>ТО за ед.</t>
  </si>
  <si>
    <t>Инголятор компрессионный OMRON</t>
  </si>
  <si>
    <t>NE-C29-E</t>
  </si>
  <si>
    <t>20080900177 OVE</t>
  </si>
  <si>
    <t xml:space="preserve">Облучатель рециркулятор </t>
  </si>
  <si>
    <t>Дезар-4</t>
  </si>
  <si>
    <t>ОРУБп-3</t>
  </si>
  <si>
    <t xml:space="preserve">Облучатель </t>
  </si>
  <si>
    <t>ОУФК-ну</t>
  </si>
  <si>
    <t>ОУФК-01</t>
  </si>
  <si>
    <t>Облучатель-рециркулятор воздуха  бактерицидный Кама-Вита</t>
  </si>
  <si>
    <t>ОрБН-2х15-01</t>
  </si>
  <si>
    <t xml:space="preserve">Инголятор </t>
  </si>
  <si>
    <t>Ромашка-2-БЭЗ</t>
  </si>
  <si>
    <t>Облучатель ультрофиолетовый</t>
  </si>
  <si>
    <t>ОБН-150</t>
  </si>
  <si>
    <t xml:space="preserve">Инфрокрасная лампа </t>
  </si>
  <si>
    <t>beurer</t>
  </si>
  <si>
    <t>Инфрокрасная лампа</t>
  </si>
  <si>
    <t>Аэроионизатор воздуха</t>
  </si>
  <si>
    <t>ИОН-25</t>
  </si>
  <si>
    <t>Аппарат "Ротта"</t>
  </si>
  <si>
    <t>Диструктор игл</t>
  </si>
  <si>
    <t>Облучатель светолечебный"Солис"</t>
  </si>
  <si>
    <t>УФО-ИК-250</t>
  </si>
  <si>
    <t>20080901772 VE</t>
  </si>
  <si>
    <t>20080406619 VE</t>
  </si>
  <si>
    <t>ТУ-92-400-86</t>
  </si>
  <si>
    <t>4408а</t>
  </si>
  <si>
    <t>5087-а</t>
  </si>
  <si>
    <t>б/н</t>
  </si>
  <si>
    <t>мед. кабинет МБДОУ «Дтсад № 97 «Светлица»</t>
  </si>
  <si>
    <t>______________</t>
  </si>
  <si>
    <t xml:space="preserve">кабинет озд-ния МБДОУ </t>
  </si>
  <si>
    <t>мед. кабинет МБДОУ</t>
  </si>
  <si>
    <t xml:space="preserve">мед. кабинет МБДОУ </t>
  </si>
  <si>
    <t>мед.кабинет МБДОУ</t>
  </si>
  <si>
    <t>Приложение № 3</t>
  </si>
  <si>
    <t>Выезд поверителя на территорию заказчика</t>
  </si>
  <si>
    <t>Расчёт суммы на ТО</t>
  </si>
  <si>
    <t>Расчёт суммы вызда поверителя</t>
  </si>
  <si>
    <t>ИТОГО</t>
  </si>
  <si>
    <t>_______________Н.Ю. Шарова</t>
  </si>
  <si>
    <t>Начальник</t>
  </si>
  <si>
    <t>к контракту №_______/ТО от "___"_________20___.</t>
  </si>
  <si>
    <t>НДС 20%</t>
  </si>
  <si>
    <t>ОБРАТИТЬ ВНИМАНИЕ!!!</t>
  </si>
  <si>
    <t>НДС теперь 20%,проверять расчеты!</t>
  </si>
  <si>
    <t>ИНН</t>
  </si>
  <si>
    <t>Тарифы проверил техник по метрологии</t>
  </si>
  <si>
    <t>"____"_________________20      г.</t>
  </si>
  <si>
    <t>"____"_________________20        г.</t>
  </si>
  <si>
    <t>Проверяйте пожалуйста расчёты, формулы нарушены</t>
  </si>
  <si>
    <t>технического обслуживания ИМТ  в Таймырском филиале ФБУ "Красноярский ЦСМ" в 2021  г.</t>
  </si>
  <si>
    <t>Количество ИМТ и сроки проведения ТО в 2021г.</t>
  </si>
  <si>
    <t>Техническое обслуживание ИМТ в 2021 году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</si>
</sst>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0_ ;\-#,##0.00\ "/>
    <numFmt numFmtId="174" formatCode="#,##0.00&quot;р.&quot;"/>
    <numFmt numFmtId="175" formatCode="#,##0.00_р_.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_ ;\-0\ "/>
    <numFmt numFmtId="182" formatCode="[$-FC19]d\ mmmm\ yyyy\ &quot;г.&quot;"/>
    <numFmt numFmtId="183" formatCode="#,##0.00\ _₽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175" fontId="3" fillId="0" borderId="0" xfId="0" applyNumberFormat="1" applyFont="1" applyFill="1" applyAlignment="1">
      <alignment horizont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175" fontId="2" fillId="0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3" fillId="0" borderId="53" xfId="0" applyNumberFormat="1" applyFont="1" applyFill="1" applyBorder="1" applyAlignment="1">
      <alignment horizontal="center"/>
    </xf>
    <xf numFmtId="2" fontId="3" fillId="0" borderId="54" xfId="0" applyNumberFormat="1" applyFont="1" applyFill="1" applyBorder="1" applyAlignment="1">
      <alignment horizontal="center"/>
    </xf>
    <xf numFmtId="2" fontId="3" fillId="0" borderId="55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 vertical="center"/>
    </xf>
    <xf numFmtId="175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76200</xdr:colOff>
      <xdr:row>1</xdr:row>
      <xdr:rowOff>0</xdr:rowOff>
    </xdr:from>
    <xdr:ext cx="85725" cy="209550"/>
    <xdr:sp>
      <xdr:nvSpPr>
        <xdr:cNvPr id="1" name="Поле 1"/>
        <xdr:cNvSpPr txBox="1">
          <a:spLocks noChangeArrowheads="1"/>
        </xdr:cNvSpPr>
      </xdr:nvSpPr>
      <xdr:spPr>
        <a:xfrm>
          <a:off x="10572750" y="161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76200</xdr:colOff>
      <xdr:row>1</xdr:row>
      <xdr:rowOff>0</xdr:rowOff>
    </xdr:from>
    <xdr:ext cx="85725" cy="209550"/>
    <xdr:sp>
      <xdr:nvSpPr>
        <xdr:cNvPr id="2" name="Поле 2"/>
        <xdr:cNvSpPr txBox="1">
          <a:spLocks noChangeArrowheads="1"/>
        </xdr:cNvSpPr>
      </xdr:nvSpPr>
      <xdr:spPr>
        <a:xfrm>
          <a:off x="10572750" y="161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76200</xdr:colOff>
      <xdr:row>1</xdr:row>
      <xdr:rowOff>0</xdr:rowOff>
    </xdr:from>
    <xdr:ext cx="85725" cy="209550"/>
    <xdr:sp>
      <xdr:nvSpPr>
        <xdr:cNvPr id="3" name="Text Box 5"/>
        <xdr:cNvSpPr txBox="1">
          <a:spLocks noChangeArrowheads="1"/>
        </xdr:cNvSpPr>
      </xdr:nvSpPr>
      <xdr:spPr>
        <a:xfrm>
          <a:off x="10572750" y="161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76200</xdr:colOff>
      <xdr:row>1</xdr:row>
      <xdr:rowOff>0</xdr:rowOff>
    </xdr:from>
    <xdr:ext cx="85725" cy="209550"/>
    <xdr:sp>
      <xdr:nvSpPr>
        <xdr:cNvPr id="4" name="Text Box 6"/>
        <xdr:cNvSpPr txBox="1">
          <a:spLocks noChangeArrowheads="1"/>
        </xdr:cNvSpPr>
      </xdr:nvSpPr>
      <xdr:spPr>
        <a:xfrm>
          <a:off x="10572750" y="161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76200</xdr:colOff>
      <xdr:row>1</xdr:row>
      <xdr:rowOff>0</xdr:rowOff>
    </xdr:from>
    <xdr:ext cx="104775" cy="209550"/>
    <xdr:sp>
      <xdr:nvSpPr>
        <xdr:cNvPr id="5" name="Поле 1"/>
        <xdr:cNvSpPr txBox="1">
          <a:spLocks noChangeArrowheads="1"/>
        </xdr:cNvSpPr>
      </xdr:nvSpPr>
      <xdr:spPr>
        <a:xfrm>
          <a:off x="10572750" y="161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76200</xdr:colOff>
      <xdr:row>1</xdr:row>
      <xdr:rowOff>0</xdr:rowOff>
    </xdr:from>
    <xdr:ext cx="104775" cy="209550"/>
    <xdr:sp>
      <xdr:nvSpPr>
        <xdr:cNvPr id="6" name="Поле 2"/>
        <xdr:cNvSpPr txBox="1">
          <a:spLocks noChangeArrowheads="1"/>
        </xdr:cNvSpPr>
      </xdr:nvSpPr>
      <xdr:spPr>
        <a:xfrm>
          <a:off x="10572750" y="161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76200</xdr:colOff>
      <xdr:row>1</xdr:row>
      <xdr:rowOff>0</xdr:rowOff>
    </xdr:from>
    <xdr:ext cx="104775" cy="209550"/>
    <xdr:sp>
      <xdr:nvSpPr>
        <xdr:cNvPr id="7" name="Поле 1"/>
        <xdr:cNvSpPr txBox="1">
          <a:spLocks noChangeArrowheads="1"/>
        </xdr:cNvSpPr>
      </xdr:nvSpPr>
      <xdr:spPr>
        <a:xfrm>
          <a:off x="10572750" y="161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76200</xdr:colOff>
      <xdr:row>1</xdr:row>
      <xdr:rowOff>0</xdr:rowOff>
    </xdr:from>
    <xdr:ext cx="104775" cy="209550"/>
    <xdr:sp>
      <xdr:nvSpPr>
        <xdr:cNvPr id="8" name="Поле 2"/>
        <xdr:cNvSpPr txBox="1">
          <a:spLocks noChangeArrowheads="1"/>
        </xdr:cNvSpPr>
      </xdr:nvSpPr>
      <xdr:spPr>
        <a:xfrm>
          <a:off x="10572750" y="161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F26" sqref="F26"/>
    </sheetView>
  </sheetViews>
  <sheetFormatPr defaultColWidth="9.125" defaultRowHeight="12.75"/>
  <cols>
    <col min="1" max="10" width="9.125" style="14" customWidth="1"/>
    <col min="11" max="11" width="9.625" style="14" customWidth="1"/>
    <col min="12" max="16384" width="9.125" style="14" customWidth="1"/>
  </cols>
  <sheetData>
    <row r="1" spans="7:14" ht="15">
      <c r="G1" s="15"/>
      <c r="H1" s="15"/>
      <c r="I1" s="105" t="s">
        <v>55</v>
      </c>
      <c r="J1" s="105"/>
      <c r="K1" s="105"/>
      <c r="L1" s="105"/>
      <c r="M1" s="105"/>
      <c r="N1" s="105"/>
    </row>
    <row r="2" spans="9:14" ht="15">
      <c r="I2" s="105" t="s">
        <v>62</v>
      </c>
      <c r="J2" s="105"/>
      <c r="K2" s="105"/>
      <c r="L2" s="105"/>
      <c r="M2" s="105"/>
      <c r="N2" s="105"/>
    </row>
    <row r="3" ht="15">
      <c r="J3" s="14" t="s">
        <v>66</v>
      </c>
    </row>
    <row r="4" spans="1:14" ht="15">
      <c r="A4" s="106" t="s">
        <v>12</v>
      </c>
      <c r="B4" s="106"/>
      <c r="C4" s="16"/>
      <c r="K4" s="36" t="s">
        <v>7</v>
      </c>
      <c r="L4" s="37"/>
      <c r="M4" s="37"/>
      <c r="N4" s="37"/>
    </row>
    <row r="5" spans="1:14" ht="15">
      <c r="A5" s="107" t="s">
        <v>61</v>
      </c>
      <c r="B5" s="107"/>
      <c r="C5" s="107"/>
      <c r="K5" s="58"/>
      <c r="L5" s="58"/>
      <c r="M5" s="58"/>
      <c r="N5" s="58"/>
    </row>
    <row r="6" spans="1:14" ht="15">
      <c r="A6" s="107" t="s">
        <v>11</v>
      </c>
      <c r="B6" s="107"/>
      <c r="C6" s="107"/>
      <c r="K6" s="59"/>
      <c r="L6" s="59"/>
      <c r="M6" s="59"/>
      <c r="N6" s="59"/>
    </row>
    <row r="7" spans="1:14" ht="15">
      <c r="A7" s="107" t="s">
        <v>13</v>
      </c>
      <c r="B7" s="107"/>
      <c r="C7" s="107"/>
      <c r="F7" s="17"/>
      <c r="G7" s="17"/>
      <c r="K7" s="59"/>
      <c r="L7" s="59"/>
      <c r="M7" s="59"/>
      <c r="N7" s="59"/>
    </row>
    <row r="8" spans="1:14" ht="15">
      <c r="A8" s="15" t="s">
        <v>60</v>
      </c>
      <c r="B8" s="15"/>
      <c r="C8" s="15"/>
      <c r="F8" s="113"/>
      <c r="G8" s="113"/>
      <c r="H8" s="113"/>
      <c r="J8" s="17"/>
      <c r="K8" s="38" t="s">
        <v>14</v>
      </c>
      <c r="L8" s="37"/>
      <c r="M8" s="110" t="s">
        <v>50</v>
      </c>
      <c r="N8" s="110"/>
    </row>
    <row r="9" spans="1:14" ht="15">
      <c r="A9" s="113"/>
      <c r="B9" s="113"/>
      <c r="C9" s="113"/>
      <c r="F9" s="113"/>
      <c r="G9" s="113"/>
      <c r="H9" s="113"/>
      <c r="J9" s="16"/>
      <c r="K9" s="39"/>
      <c r="L9" s="37"/>
      <c r="M9" s="37"/>
      <c r="N9" s="37"/>
    </row>
    <row r="10" spans="1:14" ht="15">
      <c r="A10" s="107" t="s">
        <v>68</v>
      </c>
      <c r="B10" s="107"/>
      <c r="C10" s="107"/>
      <c r="D10" s="107"/>
      <c r="J10" s="16"/>
      <c r="K10" s="109" t="s">
        <v>69</v>
      </c>
      <c r="L10" s="109"/>
      <c r="M10" s="109"/>
      <c r="N10" s="109"/>
    </row>
    <row r="11" spans="10:13" ht="15">
      <c r="J11" s="18"/>
      <c r="K11" s="18"/>
      <c r="L11" s="18"/>
      <c r="M11" s="18"/>
    </row>
    <row r="12" spans="10:13" ht="15">
      <c r="J12" s="18"/>
      <c r="K12" s="18"/>
      <c r="L12" s="18"/>
      <c r="M12" s="18"/>
    </row>
    <row r="13" spans="10:13" ht="15">
      <c r="J13" s="18"/>
      <c r="K13" s="18"/>
      <c r="L13" s="18"/>
      <c r="M13" s="18"/>
    </row>
    <row r="14" spans="10:13" ht="15">
      <c r="J14" s="18"/>
      <c r="K14" s="18"/>
      <c r="L14" s="18"/>
      <c r="M14" s="18"/>
    </row>
    <row r="15" spans="1:14" ht="15">
      <c r="A15" s="108" t="s">
        <v>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7" spans="1:14" ht="15">
      <c r="A17" s="108" t="s">
        <v>71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9" spans="1:14" ht="15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2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 customHeight="1">
      <c r="A21" s="105" t="s">
        <v>67</v>
      </c>
      <c r="B21" s="105"/>
      <c r="C21" s="105"/>
      <c r="D21" s="105"/>
      <c r="E21" s="105"/>
      <c r="F21" s="57"/>
      <c r="G21" s="57"/>
      <c r="H21" s="57"/>
      <c r="I21" s="57"/>
      <c r="J21" s="16"/>
      <c r="K21" s="16"/>
      <c r="L21" s="16"/>
    </row>
    <row r="22" spans="1:12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0:11" ht="15">
      <c r="J25" s="18"/>
      <c r="K25" s="19"/>
    </row>
    <row r="27" spans="10:14" ht="15">
      <c r="J27" s="20"/>
      <c r="K27" s="18"/>
      <c r="L27" s="18"/>
      <c r="M27" s="18"/>
      <c r="N27" s="18"/>
    </row>
    <row r="28" spans="10:14" ht="15">
      <c r="J28" s="18"/>
      <c r="K28" s="18"/>
      <c r="L28" s="18"/>
      <c r="M28" s="18"/>
      <c r="N28" s="18"/>
    </row>
    <row r="29" spans="10:14" ht="15">
      <c r="J29" s="18"/>
      <c r="K29" s="18"/>
      <c r="L29" s="18"/>
      <c r="M29" s="18"/>
      <c r="N29" s="18"/>
    </row>
    <row r="30" spans="1:14" ht="18">
      <c r="A30" s="15"/>
      <c r="B30" s="15"/>
      <c r="C30" s="15"/>
      <c r="D30" s="15"/>
      <c r="E30" s="17"/>
      <c r="F30" s="17"/>
      <c r="G30" s="17"/>
      <c r="H30" s="17"/>
      <c r="I30" s="17"/>
      <c r="J30" s="111"/>
      <c r="K30" s="111"/>
      <c r="L30" s="111"/>
      <c r="M30" s="111"/>
      <c r="N30" s="111"/>
    </row>
    <row r="31" spans="10:14" ht="15">
      <c r="J31" s="18"/>
      <c r="K31" s="18"/>
      <c r="L31" s="18"/>
      <c r="M31" s="18"/>
      <c r="N31" s="18"/>
    </row>
    <row r="32" spans="10:14" ht="15">
      <c r="J32" s="18"/>
      <c r="K32" s="112"/>
      <c r="L32" s="112"/>
      <c r="M32" s="18"/>
      <c r="N32" s="18"/>
    </row>
    <row r="33" spans="10:14" ht="15">
      <c r="J33" s="18"/>
      <c r="K33" s="18"/>
      <c r="L33" s="18"/>
      <c r="M33" s="18"/>
      <c r="N33" s="18"/>
    </row>
    <row r="34" spans="10:14" ht="18">
      <c r="J34" s="21"/>
      <c r="K34" s="111"/>
      <c r="L34" s="111"/>
      <c r="M34" s="18"/>
      <c r="N34" s="18"/>
    </row>
    <row r="35" spans="10:14" ht="15">
      <c r="J35" s="18"/>
      <c r="K35" s="18"/>
      <c r="L35" s="18"/>
      <c r="M35" s="18"/>
      <c r="N35" s="18"/>
    </row>
    <row r="36" spans="10:14" ht="15">
      <c r="J36" s="18"/>
      <c r="K36" s="18"/>
      <c r="L36" s="18"/>
      <c r="M36" s="18"/>
      <c r="N36" s="18"/>
    </row>
    <row r="37" spans="10:14" ht="15">
      <c r="J37" s="18"/>
      <c r="K37" s="18"/>
      <c r="L37" s="18"/>
      <c r="M37" s="18"/>
      <c r="N37" s="18"/>
    </row>
    <row r="38" spans="10:14" ht="15">
      <c r="J38" s="18"/>
      <c r="K38" s="18"/>
      <c r="L38" s="18"/>
      <c r="M38" s="18"/>
      <c r="N38" s="18"/>
    </row>
  </sheetData>
  <sheetProtection/>
  <mergeCells count="19">
    <mergeCell ref="K34:L34"/>
    <mergeCell ref="K32:L32"/>
    <mergeCell ref="I1:N1"/>
    <mergeCell ref="A17:N17"/>
    <mergeCell ref="A19:N19"/>
    <mergeCell ref="J30:N30"/>
    <mergeCell ref="A7:C7"/>
    <mergeCell ref="F8:H8"/>
    <mergeCell ref="F9:H9"/>
    <mergeCell ref="A9:C9"/>
    <mergeCell ref="A21:E21"/>
    <mergeCell ref="I2:N2"/>
    <mergeCell ref="A4:B4"/>
    <mergeCell ref="A5:C5"/>
    <mergeCell ref="A6:C6"/>
    <mergeCell ref="A15:N15"/>
    <mergeCell ref="A10:D10"/>
    <mergeCell ref="K10:N10"/>
    <mergeCell ref="M8:N8"/>
  </mergeCells>
  <printOptions horizontalCentered="1"/>
  <pageMargins left="0.7874015748031497" right="0.3937007874015748" top="0.7874015748031497" bottom="0.5511811023622047" header="0" footer="0.31496062992125984"/>
  <pageSetup horizontalDpi="600" verticalDpi="600" orientation="landscape" paperSize="9" r:id="rId1"/>
  <rowBreaks count="1" manualBreakCount="1"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51"/>
  <sheetViews>
    <sheetView tabSelected="1" zoomScaleSheetLayoutView="100" zoomScalePageLayoutView="0" workbookViewId="0" topLeftCell="A1">
      <selection activeCell="L38" sqref="L38:N38"/>
    </sheetView>
  </sheetViews>
  <sheetFormatPr defaultColWidth="9.125" defaultRowHeight="12.75"/>
  <cols>
    <col min="1" max="1" width="3.75390625" style="13" customWidth="1"/>
    <col min="2" max="2" width="25.875" style="13" customWidth="1"/>
    <col min="3" max="3" width="12.375" style="13" customWidth="1"/>
    <col min="4" max="4" width="14.50390625" style="13" customWidth="1"/>
    <col min="5" max="5" width="14.375" style="13" customWidth="1"/>
    <col min="6" max="6" width="6.50390625" style="13" customWidth="1"/>
    <col min="7" max="7" width="11.00390625" style="13" customWidth="1"/>
    <col min="8" max="8" width="14.50390625" style="13" customWidth="1"/>
    <col min="9" max="9" width="3.25390625" style="13" customWidth="1"/>
    <col min="10" max="10" width="3.125" style="13" customWidth="1"/>
    <col min="11" max="11" width="3.375" style="13" customWidth="1"/>
    <col min="12" max="15" width="3.625" style="13" customWidth="1"/>
    <col min="16" max="16" width="3.875" style="13" customWidth="1"/>
    <col min="17" max="17" width="3.50390625" style="13" customWidth="1"/>
    <col min="18" max="18" width="3.25390625" style="13" customWidth="1"/>
    <col min="19" max="19" width="3.125" style="13" customWidth="1"/>
    <col min="20" max="20" width="3.50390625" style="13" customWidth="1"/>
    <col min="21" max="21" width="13.625" style="13" customWidth="1"/>
    <col min="22" max="22" width="7.50390625" style="13" customWidth="1"/>
    <col min="23" max="16384" width="9.125" style="13" customWidth="1"/>
  </cols>
  <sheetData>
    <row r="2" spans="1:22" ht="16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16.5" customHeight="1" thickBot="1">
      <c r="A3" s="141" t="s">
        <v>73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1" ht="33" customHeight="1" thickBot="1">
      <c r="A4" s="128" t="s">
        <v>0</v>
      </c>
      <c r="B4" s="128" t="s">
        <v>1</v>
      </c>
      <c r="C4" s="142" t="s">
        <v>2</v>
      </c>
      <c r="D4" s="142" t="s">
        <v>15</v>
      </c>
      <c r="E4" s="128" t="s">
        <v>3</v>
      </c>
      <c r="F4" s="128" t="s">
        <v>17</v>
      </c>
      <c r="G4" s="144"/>
      <c r="H4" s="145"/>
      <c r="I4" s="131" t="s">
        <v>72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3"/>
      <c r="U4" s="128" t="s">
        <v>10</v>
      </c>
    </row>
    <row r="5" spans="1:21" ht="52.5" customHeight="1" thickBot="1">
      <c r="A5" s="129"/>
      <c r="B5" s="129"/>
      <c r="C5" s="143"/>
      <c r="D5" s="146"/>
      <c r="E5" s="129"/>
      <c r="F5" s="129"/>
      <c r="G5" s="29" t="s">
        <v>18</v>
      </c>
      <c r="H5" s="87" t="s">
        <v>4</v>
      </c>
      <c r="I5" s="23">
        <v>1</v>
      </c>
      <c r="J5" s="24">
        <v>2</v>
      </c>
      <c r="K5" s="25">
        <v>3</v>
      </c>
      <c r="L5" s="23">
        <v>4</v>
      </c>
      <c r="M5" s="24">
        <v>5</v>
      </c>
      <c r="N5" s="25">
        <v>6</v>
      </c>
      <c r="O5" s="23">
        <v>7</v>
      </c>
      <c r="P5" s="24">
        <v>8</v>
      </c>
      <c r="Q5" s="25">
        <v>9</v>
      </c>
      <c r="R5" s="23">
        <v>10</v>
      </c>
      <c r="S5" s="24">
        <v>11</v>
      </c>
      <c r="T5" s="25">
        <v>12</v>
      </c>
      <c r="U5" s="130"/>
    </row>
    <row r="6" spans="1:21" ht="12.75" customHeight="1" thickBot="1">
      <c r="A6" s="40">
        <v>1</v>
      </c>
      <c r="B6" s="40">
        <v>2</v>
      </c>
      <c r="C6" s="40">
        <v>3</v>
      </c>
      <c r="D6" s="40">
        <v>6</v>
      </c>
      <c r="E6" s="40">
        <v>7</v>
      </c>
      <c r="F6" s="40">
        <v>8</v>
      </c>
      <c r="G6" s="40">
        <v>10</v>
      </c>
      <c r="H6" s="88">
        <v>11</v>
      </c>
      <c r="I6" s="40">
        <v>13</v>
      </c>
      <c r="J6" s="40">
        <v>14</v>
      </c>
      <c r="K6" s="40">
        <v>15</v>
      </c>
      <c r="L6" s="40">
        <v>16</v>
      </c>
      <c r="M6" s="40">
        <v>17</v>
      </c>
      <c r="N6" s="40">
        <v>18</v>
      </c>
      <c r="O6" s="40">
        <v>19</v>
      </c>
      <c r="P6" s="40">
        <v>20</v>
      </c>
      <c r="Q6" s="40">
        <v>21</v>
      </c>
      <c r="R6" s="40">
        <v>22</v>
      </c>
      <c r="S6" s="40">
        <v>23</v>
      </c>
      <c r="T6" s="40">
        <v>24</v>
      </c>
      <c r="U6" s="90">
        <v>25</v>
      </c>
    </row>
    <row r="7" spans="1:21" ht="27" thickBot="1">
      <c r="A7" s="61">
        <v>1</v>
      </c>
      <c r="B7" s="62" t="s">
        <v>19</v>
      </c>
      <c r="C7" s="63" t="s">
        <v>20</v>
      </c>
      <c r="D7" s="44" t="s">
        <v>16</v>
      </c>
      <c r="E7" s="64" t="s">
        <v>21</v>
      </c>
      <c r="F7" s="47">
        <v>4</v>
      </c>
      <c r="G7" s="48">
        <v>78</v>
      </c>
      <c r="H7" s="89">
        <f aca="true" t="shared" si="0" ref="H7:H32">G7*F7</f>
        <v>312</v>
      </c>
      <c r="I7" s="51"/>
      <c r="J7" s="41"/>
      <c r="K7" s="91">
        <v>1</v>
      </c>
      <c r="L7" s="51"/>
      <c r="M7" s="41"/>
      <c r="N7" s="91">
        <v>1</v>
      </c>
      <c r="O7" s="51"/>
      <c r="P7" s="33"/>
      <c r="Q7" s="91">
        <v>1</v>
      </c>
      <c r="R7" s="51"/>
      <c r="S7" s="52"/>
      <c r="T7" s="98">
        <v>1</v>
      </c>
      <c r="U7" s="95" t="s">
        <v>54</v>
      </c>
    </row>
    <row r="8" spans="1:21" ht="27" thickBot="1">
      <c r="A8" s="65">
        <v>2</v>
      </c>
      <c r="B8" s="66" t="s">
        <v>19</v>
      </c>
      <c r="C8" s="67" t="s">
        <v>20</v>
      </c>
      <c r="D8" s="45" t="s">
        <v>16</v>
      </c>
      <c r="E8" s="68" t="s">
        <v>43</v>
      </c>
      <c r="F8" s="47">
        <v>4</v>
      </c>
      <c r="G8" s="49">
        <v>78</v>
      </c>
      <c r="H8" s="89">
        <f t="shared" si="0"/>
        <v>312</v>
      </c>
      <c r="I8" s="53"/>
      <c r="J8" s="26"/>
      <c r="K8" s="92">
        <v>1</v>
      </c>
      <c r="L8" s="53"/>
      <c r="M8" s="26"/>
      <c r="N8" s="92">
        <v>1</v>
      </c>
      <c r="O8" s="53"/>
      <c r="P8" s="27"/>
      <c r="Q8" s="92">
        <v>1</v>
      </c>
      <c r="R8" s="53"/>
      <c r="S8" s="54"/>
      <c r="T8" s="99">
        <v>1</v>
      </c>
      <c r="U8" s="96" t="s">
        <v>54</v>
      </c>
    </row>
    <row r="9" spans="1:21" ht="27" thickBot="1">
      <c r="A9" s="65">
        <v>3</v>
      </c>
      <c r="B9" s="66" t="s">
        <v>19</v>
      </c>
      <c r="C9" s="67" t="s">
        <v>20</v>
      </c>
      <c r="D9" s="45" t="s">
        <v>16</v>
      </c>
      <c r="E9" s="68" t="s">
        <v>44</v>
      </c>
      <c r="F9" s="47">
        <v>4</v>
      </c>
      <c r="G9" s="49">
        <v>78</v>
      </c>
      <c r="H9" s="89">
        <f t="shared" si="0"/>
        <v>312</v>
      </c>
      <c r="I9" s="53"/>
      <c r="J9" s="26"/>
      <c r="K9" s="92">
        <v>1</v>
      </c>
      <c r="L9" s="53"/>
      <c r="M9" s="26"/>
      <c r="N9" s="92">
        <v>1</v>
      </c>
      <c r="O9" s="53"/>
      <c r="P9" s="27"/>
      <c r="Q9" s="92">
        <v>1</v>
      </c>
      <c r="R9" s="53"/>
      <c r="S9" s="54"/>
      <c r="T9" s="99">
        <v>1</v>
      </c>
      <c r="U9" s="96" t="s">
        <v>54</v>
      </c>
    </row>
    <row r="10" spans="1:21" ht="27" thickBot="1">
      <c r="A10" s="65">
        <v>4</v>
      </c>
      <c r="B10" s="66" t="s">
        <v>22</v>
      </c>
      <c r="C10" s="67" t="s">
        <v>23</v>
      </c>
      <c r="D10" s="45" t="s">
        <v>16</v>
      </c>
      <c r="E10" s="68">
        <v>26407</v>
      </c>
      <c r="F10" s="47">
        <v>4</v>
      </c>
      <c r="G10" s="49">
        <v>54</v>
      </c>
      <c r="H10" s="89">
        <f t="shared" si="0"/>
        <v>216</v>
      </c>
      <c r="I10" s="53"/>
      <c r="J10" s="26"/>
      <c r="K10" s="92">
        <v>1</v>
      </c>
      <c r="L10" s="53"/>
      <c r="M10" s="26"/>
      <c r="N10" s="92">
        <v>1</v>
      </c>
      <c r="O10" s="53"/>
      <c r="P10" s="27"/>
      <c r="Q10" s="92">
        <v>1</v>
      </c>
      <c r="R10" s="53"/>
      <c r="S10" s="54"/>
      <c r="T10" s="99">
        <v>1</v>
      </c>
      <c r="U10" s="96" t="s">
        <v>54</v>
      </c>
    </row>
    <row r="11" spans="1:21" ht="27" thickBot="1">
      <c r="A11" s="65">
        <v>5</v>
      </c>
      <c r="B11" s="66" t="s">
        <v>22</v>
      </c>
      <c r="C11" s="67" t="s">
        <v>23</v>
      </c>
      <c r="D11" s="45" t="s">
        <v>16</v>
      </c>
      <c r="E11" s="68">
        <v>27166</v>
      </c>
      <c r="F11" s="47">
        <v>4</v>
      </c>
      <c r="G11" s="49">
        <v>54</v>
      </c>
      <c r="H11" s="89">
        <f t="shared" si="0"/>
        <v>216</v>
      </c>
      <c r="I11" s="53"/>
      <c r="J11" s="26"/>
      <c r="K11" s="92">
        <v>1</v>
      </c>
      <c r="L11" s="53"/>
      <c r="M11" s="26"/>
      <c r="N11" s="92">
        <v>1</v>
      </c>
      <c r="O11" s="53"/>
      <c r="P11" s="27"/>
      <c r="Q11" s="92">
        <v>1</v>
      </c>
      <c r="R11" s="53"/>
      <c r="S11" s="54"/>
      <c r="T11" s="99">
        <v>1</v>
      </c>
      <c r="U11" s="96" t="s">
        <v>54</v>
      </c>
    </row>
    <row r="12" spans="1:21" ht="27" thickBot="1">
      <c r="A12" s="65">
        <v>6</v>
      </c>
      <c r="B12" s="66" t="s">
        <v>22</v>
      </c>
      <c r="C12" s="67" t="s">
        <v>24</v>
      </c>
      <c r="D12" s="45" t="s">
        <v>16</v>
      </c>
      <c r="E12" s="68">
        <v>11207</v>
      </c>
      <c r="F12" s="47">
        <v>4</v>
      </c>
      <c r="G12" s="49">
        <v>54</v>
      </c>
      <c r="H12" s="89">
        <f t="shared" si="0"/>
        <v>216</v>
      </c>
      <c r="I12" s="53"/>
      <c r="J12" s="26"/>
      <c r="K12" s="92">
        <v>1</v>
      </c>
      <c r="L12" s="53"/>
      <c r="M12" s="26"/>
      <c r="N12" s="92">
        <v>1</v>
      </c>
      <c r="O12" s="53"/>
      <c r="P12" s="27"/>
      <c r="Q12" s="92">
        <v>1</v>
      </c>
      <c r="R12" s="53"/>
      <c r="S12" s="54"/>
      <c r="T12" s="99">
        <v>1</v>
      </c>
      <c r="U12" s="96" t="s">
        <v>54</v>
      </c>
    </row>
    <row r="13" spans="1:21" ht="27" thickBot="1">
      <c r="A13" s="65">
        <v>7</v>
      </c>
      <c r="B13" s="66" t="s">
        <v>25</v>
      </c>
      <c r="C13" s="67" t="s">
        <v>26</v>
      </c>
      <c r="D13" s="45" t="s">
        <v>16</v>
      </c>
      <c r="E13" s="68">
        <v>4046</v>
      </c>
      <c r="F13" s="47">
        <v>4</v>
      </c>
      <c r="G13" s="49">
        <v>54</v>
      </c>
      <c r="H13" s="89">
        <f t="shared" si="0"/>
        <v>216</v>
      </c>
      <c r="I13" s="53"/>
      <c r="J13" s="26"/>
      <c r="K13" s="92">
        <v>1</v>
      </c>
      <c r="L13" s="53"/>
      <c r="M13" s="26"/>
      <c r="N13" s="92">
        <v>1</v>
      </c>
      <c r="O13" s="53"/>
      <c r="P13" s="27"/>
      <c r="Q13" s="92">
        <v>1</v>
      </c>
      <c r="R13" s="53"/>
      <c r="S13" s="54"/>
      <c r="T13" s="99">
        <v>1</v>
      </c>
      <c r="U13" s="96" t="s">
        <v>54</v>
      </c>
    </row>
    <row r="14" spans="1:21" ht="53.25" thickBot="1">
      <c r="A14" s="65">
        <v>8</v>
      </c>
      <c r="B14" s="66" t="s">
        <v>25</v>
      </c>
      <c r="C14" s="67" t="s">
        <v>27</v>
      </c>
      <c r="D14" s="45" t="s">
        <v>16</v>
      </c>
      <c r="E14" s="68">
        <v>332529</v>
      </c>
      <c r="F14" s="47">
        <v>4</v>
      </c>
      <c r="G14" s="49">
        <v>54</v>
      </c>
      <c r="H14" s="89">
        <f t="shared" si="0"/>
        <v>216</v>
      </c>
      <c r="I14" s="53"/>
      <c r="J14" s="26"/>
      <c r="K14" s="92">
        <v>1</v>
      </c>
      <c r="L14" s="53"/>
      <c r="M14" s="26"/>
      <c r="N14" s="92">
        <v>1</v>
      </c>
      <c r="O14" s="53"/>
      <c r="P14" s="27"/>
      <c r="Q14" s="92">
        <v>1</v>
      </c>
      <c r="R14" s="53"/>
      <c r="S14" s="54"/>
      <c r="T14" s="99">
        <v>1</v>
      </c>
      <c r="U14" s="96" t="s">
        <v>49</v>
      </c>
    </row>
    <row r="15" spans="1:21" ht="27" thickBot="1">
      <c r="A15" s="65">
        <v>9</v>
      </c>
      <c r="B15" s="66" t="s">
        <v>25</v>
      </c>
      <c r="C15" s="67" t="s">
        <v>26</v>
      </c>
      <c r="D15" s="45" t="s">
        <v>16</v>
      </c>
      <c r="E15" s="68">
        <v>151</v>
      </c>
      <c r="F15" s="47">
        <v>4</v>
      </c>
      <c r="G15" s="49">
        <v>54</v>
      </c>
      <c r="H15" s="89">
        <f t="shared" si="0"/>
        <v>216</v>
      </c>
      <c r="I15" s="53"/>
      <c r="J15" s="26"/>
      <c r="K15" s="92">
        <v>1</v>
      </c>
      <c r="L15" s="53"/>
      <c r="M15" s="26"/>
      <c r="N15" s="92">
        <v>1</v>
      </c>
      <c r="O15" s="53"/>
      <c r="P15" s="27"/>
      <c r="Q15" s="92">
        <v>1</v>
      </c>
      <c r="R15" s="53"/>
      <c r="S15" s="54"/>
      <c r="T15" s="99">
        <v>1</v>
      </c>
      <c r="U15" s="96" t="s">
        <v>54</v>
      </c>
    </row>
    <row r="16" spans="1:21" ht="39.75" thickBot="1">
      <c r="A16" s="65">
        <v>10</v>
      </c>
      <c r="B16" s="66" t="s">
        <v>28</v>
      </c>
      <c r="C16" s="67" t="s">
        <v>29</v>
      </c>
      <c r="D16" s="45" t="s">
        <v>16</v>
      </c>
      <c r="E16" s="69">
        <v>124174931599444</v>
      </c>
      <c r="F16" s="47">
        <v>4</v>
      </c>
      <c r="G16" s="49">
        <v>54</v>
      </c>
      <c r="H16" s="89">
        <f t="shared" si="0"/>
        <v>216</v>
      </c>
      <c r="I16" s="53"/>
      <c r="J16" s="26"/>
      <c r="K16" s="92">
        <v>1</v>
      </c>
      <c r="L16" s="53"/>
      <c r="M16" s="26"/>
      <c r="N16" s="92">
        <v>1</v>
      </c>
      <c r="O16" s="53"/>
      <c r="P16" s="27"/>
      <c r="Q16" s="92">
        <v>1</v>
      </c>
      <c r="R16" s="53"/>
      <c r="S16" s="54"/>
      <c r="T16" s="99">
        <v>1</v>
      </c>
      <c r="U16" s="96" t="s">
        <v>54</v>
      </c>
    </row>
    <row r="17" spans="1:21" ht="39.75" thickBot="1">
      <c r="A17" s="65">
        <v>11</v>
      </c>
      <c r="B17" s="66" t="s">
        <v>28</v>
      </c>
      <c r="C17" s="67" t="s">
        <v>29</v>
      </c>
      <c r="D17" s="45" t="s">
        <v>16</v>
      </c>
      <c r="E17" s="69">
        <v>124174931599444</v>
      </c>
      <c r="F17" s="47">
        <v>4</v>
      </c>
      <c r="G17" s="49">
        <v>54</v>
      </c>
      <c r="H17" s="89">
        <f t="shared" si="0"/>
        <v>216</v>
      </c>
      <c r="I17" s="53"/>
      <c r="J17" s="26"/>
      <c r="K17" s="92">
        <v>1</v>
      </c>
      <c r="L17" s="53"/>
      <c r="M17" s="26"/>
      <c r="N17" s="92">
        <v>1</v>
      </c>
      <c r="O17" s="53"/>
      <c r="P17" s="27"/>
      <c r="Q17" s="92">
        <v>1</v>
      </c>
      <c r="R17" s="53"/>
      <c r="S17" s="54"/>
      <c r="T17" s="99">
        <v>1</v>
      </c>
      <c r="U17" s="96" t="s">
        <v>54</v>
      </c>
    </row>
    <row r="18" spans="1:21" ht="39.75" thickBot="1">
      <c r="A18" s="65">
        <v>12</v>
      </c>
      <c r="B18" s="66" t="s">
        <v>28</v>
      </c>
      <c r="C18" s="67" t="s">
        <v>29</v>
      </c>
      <c r="D18" s="45" t="s">
        <v>16</v>
      </c>
      <c r="E18" s="69">
        <v>124174931599444</v>
      </c>
      <c r="F18" s="47">
        <v>4</v>
      </c>
      <c r="G18" s="49">
        <v>54</v>
      </c>
      <c r="H18" s="89">
        <f t="shared" si="0"/>
        <v>216</v>
      </c>
      <c r="I18" s="53"/>
      <c r="J18" s="26"/>
      <c r="K18" s="92">
        <v>1</v>
      </c>
      <c r="L18" s="53"/>
      <c r="M18" s="26"/>
      <c r="N18" s="92">
        <v>1</v>
      </c>
      <c r="O18" s="53"/>
      <c r="P18" s="27"/>
      <c r="Q18" s="92">
        <v>1</v>
      </c>
      <c r="R18" s="53"/>
      <c r="S18" s="54"/>
      <c r="T18" s="99">
        <v>1</v>
      </c>
      <c r="U18" s="96" t="s">
        <v>54</v>
      </c>
    </row>
    <row r="19" spans="1:21" ht="39.75" thickBot="1">
      <c r="A19" s="65">
        <v>13</v>
      </c>
      <c r="B19" s="66" t="s">
        <v>28</v>
      </c>
      <c r="C19" s="67" t="s">
        <v>29</v>
      </c>
      <c r="D19" s="45" t="s">
        <v>16</v>
      </c>
      <c r="E19" s="69">
        <v>124174931599444</v>
      </c>
      <c r="F19" s="47">
        <v>4</v>
      </c>
      <c r="G19" s="49">
        <v>54</v>
      </c>
      <c r="H19" s="89">
        <f t="shared" si="0"/>
        <v>216</v>
      </c>
      <c r="I19" s="53"/>
      <c r="J19" s="26"/>
      <c r="K19" s="92">
        <v>1</v>
      </c>
      <c r="L19" s="53"/>
      <c r="M19" s="26"/>
      <c r="N19" s="92">
        <v>1</v>
      </c>
      <c r="O19" s="53"/>
      <c r="P19" s="27"/>
      <c r="Q19" s="92">
        <v>1</v>
      </c>
      <c r="R19" s="53"/>
      <c r="S19" s="54"/>
      <c r="T19" s="99">
        <v>1</v>
      </c>
      <c r="U19" s="96" t="s">
        <v>54</v>
      </c>
    </row>
    <row r="20" spans="1:21" ht="27" thickBot="1">
      <c r="A20" s="65">
        <v>14</v>
      </c>
      <c r="B20" s="66" t="s">
        <v>30</v>
      </c>
      <c r="C20" s="67" t="s">
        <v>31</v>
      </c>
      <c r="D20" s="45" t="s">
        <v>16</v>
      </c>
      <c r="E20" s="68" t="s">
        <v>45</v>
      </c>
      <c r="F20" s="47">
        <v>4</v>
      </c>
      <c r="G20" s="49">
        <v>78</v>
      </c>
      <c r="H20" s="89">
        <f t="shared" si="0"/>
        <v>312</v>
      </c>
      <c r="I20" s="53"/>
      <c r="J20" s="26"/>
      <c r="K20" s="92">
        <v>1</v>
      </c>
      <c r="L20" s="53"/>
      <c r="M20" s="26"/>
      <c r="N20" s="92">
        <v>1</v>
      </c>
      <c r="O20" s="53"/>
      <c r="P20" s="27"/>
      <c r="Q20" s="92">
        <v>1</v>
      </c>
      <c r="R20" s="53"/>
      <c r="S20" s="54"/>
      <c r="T20" s="99">
        <v>1</v>
      </c>
      <c r="U20" s="96" t="s">
        <v>54</v>
      </c>
    </row>
    <row r="21" spans="1:21" ht="27" thickBot="1">
      <c r="A21" s="65">
        <v>15</v>
      </c>
      <c r="B21" s="66" t="s">
        <v>30</v>
      </c>
      <c r="C21" s="67" t="s">
        <v>31</v>
      </c>
      <c r="D21" s="45" t="s">
        <v>16</v>
      </c>
      <c r="E21" s="68" t="s">
        <v>45</v>
      </c>
      <c r="F21" s="47">
        <v>4</v>
      </c>
      <c r="G21" s="49">
        <v>78</v>
      </c>
      <c r="H21" s="89">
        <f t="shared" si="0"/>
        <v>312</v>
      </c>
      <c r="I21" s="53"/>
      <c r="J21" s="26"/>
      <c r="K21" s="92">
        <v>1</v>
      </c>
      <c r="L21" s="53"/>
      <c r="M21" s="26"/>
      <c r="N21" s="92">
        <v>1</v>
      </c>
      <c r="O21" s="53"/>
      <c r="P21" s="27"/>
      <c r="Q21" s="92">
        <v>1</v>
      </c>
      <c r="R21" s="53"/>
      <c r="S21" s="54"/>
      <c r="T21" s="99">
        <v>1</v>
      </c>
      <c r="U21" s="96" t="s">
        <v>54</v>
      </c>
    </row>
    <row r="22" spans="1:21" ht="27" thickBot="1">
      <c r="A22" s="65">
        <v>16</v>
      </c>
      <c r="B22" s="66" t="s">
        <v>30</v>
      </c>
      <c r="C22" s="67" t="s">
        <v>31</v>
      </c>
      <c r="D22" s="45" t="s">
        <v>16</v>
      </c>
      <c r="E22" s="68" t="s">
        <v>45</v>
      </c>
      <c r="F22" s="47">
        <v>4</v>
      </c>
      <c r="G22" s="49">
        <v>78</v>
      </c>
      <c r="H22" s="89">
        <f t="shared" si="0"/>
        <v>312</v>
      </c>
      <c r="I22" s="53"/>
      <c r="J22" s="26"/>
      <c r="K22" s="92">
        <v>1</v>
      </c>
      <c r="L22" s="53"/>
      <c r="M22" s="26"/>
      <c r="N22" s="92">
        <v>1</v>
      </c>
      <c r="O22" s="53"/>
      <c r="P22" s="27"/>
      <c r="Q22" s="92">
        <v>1</v>
      </c>
      <c r="R22" s="53"/>
      <c r="S22" s="54"/>
      <c r="T22" s="99">
        <v>1</v>
      </c>
      <c r="U22" s="96" t="s">
        <v>54</v>
      </c>
    </row>
    <row r="23" spans="1:21" ht="53.25" thickBot="1">
      <c r="A23" s="65">
        <v>17</v>
      </c>
      <c r="B23" s="66" t="s">
        <v>32</v>
      </c>
      <c r="C23" s="67" t="s">
        <v>33</v>
      </c>
      <c r="D23" s="45" t="s">
        <v>16</v>
      </c>
      <c r="E23" s="68">
        <v>20583</v>
      </c>
      <c r="F23" s="47">
        <v>4</v>
      </c>
      <c r="G23" s="49">
        <v>54</v>
      </c>
      <c r="H23" s="89">
        <f t="shared" si="0"/>
        <v>216</v>
      </c>
      <c r="I23" s="53"/>
      <c r="J23" s="26"/>
      <c r="K23" s="92">
        <v>1</v>
      </c>
      <c r="L23" s="53"/>
      <c r="M23" s="26"/>
      <c r="N23" s="92">
        <v>1</v>
      </c>
      <c r="O23" s="53"/>
      <c r="P23" s="27"/>
      <c r="Q23" s="92">
        <v>1</v>
      </c>
      <c r="R23" s="53"/>
      <c r="S23" s="54"/>
      <c r="T23" s="99">
        <v>1</v>
      </c>
      <c r="U23" s="96" t="s">
        <v>49</v>
      </c>
    </row>
    <row r="24" spans="1:21" ht="27" thickBot="1">
      <c r="A24" s="65">
        <v>18</v>
      </c>
      <c r="B24" s="66" t="s">
        <v>32</v>
      </c>
      <c r="C24" s="67" t="s">
        <v>33</v>
      </c>
      <c r="D24" s="45" t="s">
        <v>16</v>
      </c>
      <c r="E24" s="68">
        <v>20525</v>
      </c>
      <c r="F24" s="47">
        <v>4</v>
      </c>
      <c r="G24" s="49">
        <v>54</v>
      </c>
      <c r="H24" s="89">
        <f t="shared" si="0"/>
        <v>216</v>
      </c>
      <c r="I24" s="53"/>
      <c r="J24" s="26"/>
      <c r="K24" s="92">
        <v>1</v>
      </c>
      <c r="L24" s="53"/>
      <c r="M24" s="26"/>
      <c r="N24" s="92">
        <v>1</v>
      </c>
      <c r="O24" s="53"/>
      <c r="P24" s="27"/>
      <c r="Q24" s="92">
        <v>1</v>
      </c>
      <c r="R24" s="53"/>
      <c r="S24" s="54"/>
      <c r="T24" s="99">
        <v>1</v>
      </c>
      <c r="U24" s="96" t="s">
        <v>54</v>
      </c>
    </row>
    <row r="25" spans="1:21" ht="27" thickBot="1">
      <c r="A25" s="65">
        <v>19</v>
      </c>
      <c r="B25" s="66" t="s">
        <v>34</v>
      </c>
      <c r="C25" s="67" t="s">
        <v>35</v>
      </c>
      <c r="D25" s="45" t="s">
        <v>16</v>
      </c>
      <c r="E25" s="68">
        <v>4408</v>
      </c>
      <c r="F25" s="47">
        <v>4</v>
      </c>
      <c r="G25" s="49">
        <v>64</v>
      </c>
      <c r="H25" s="89">
        <f t="shared" si="0"/>
        <v>256</v>
      </c>
      <c r="I25" s="53"/>
      <c r="J25" s="26"/>
      <c r="K25" s="92">
        <v>1</v>
      </c>
      <c r="L25" s="53"/>
      <c r="M25" s="26"/>
      <c r="N25" s="92">
        <v>1</v>
      </c>
      <c r="O25" s="53"/>
      <c r="P25" s="27"/>
      <c r="Q25" s="92">
        <v>1</v>
      </c>
      <c r="R25" s="53"/>
      <c r="S25" s="54"/>
      <c r="T25" s="99">
        <v>1</v>
      </c>
      <c r="U25" s="96" t="s">
        <v>54</v>
      </c>
    </row>
    <row r="26" spans="1:22" ht="27" thickBot="1">
      <c r="A26" s="65">
        <v>20</v>
      </c>
      <c r="B26" s="66" t="s">
        <v>36</v>
      </c>
      <c r="C26" s="67" t="s">
        <v>35</v>
      </c>
      <c r="D26" s="45" t="s">
        <v>16</v>
      </c>
      <c r="E26" s="70" t="s">
        <v>46</v>
      </c>
      <c r="F26" s="47">
        <v>4</v>
      </c>
      <c r="G26" s="49">
        <v>64</v>
      </c>
      <c r="H26" s="89">
        <f t="shared" si="0"/>
        <v>256</v>
      </c>
      <c r="I26" s="53"/>
      <c r="J26" s="26"/>
      <c r="K26" s="92">
        <v>1</v>
      </c>
      <c r="L26" s="53"/>
      <c r="M26" s="26"/>
      <c r="N26" s="92">
        <v>1</v>
      </c>
      <c r="O26" s="53"/>
      <c r="P26" s="27"/>
      <c r="Q26" s="92">
        <v>1</v>
      </c>
      <c r="R26" s="53"/>
      <c r="S26" s="54"/>
      <c r="T26" s="99">
        <v>1</v>
      </c>
      <c r="U26" s="96" t="s">
        <v>54</v>
      </c>
      <c r="V26" s="1"/>
    </row>
    <row r="27" spans="1:22" ht="27" thickBot="1">
      <c r="A27" s="65">
        <v>21</v>
      </c>
      <c r="B27" s="66" t="s">
        <v>37</v>
      </c>
      <c r="C27" s="67" t="s">
        <v>38</v>
      </c>
      <c r="D27" s="45" t="s">
        <v>16</v>
      </c>
      <c r="E27" s="68">
        <v>5087</v>
      </c>
      <c r="F27" s="47">
        <v>4</v>
      </c>
      <c r="G27" s="49">
        <v>64</v>
      </c>
      <c r="H27" s="89">
        <f t="shared" si="0"/>
        <v>256</v>
      </c>
      <c r="I27" s="53"/>
      <c r="J27" s="26"/>
      <c r="K27" s="92">
        <v>1</v>
      </c>
      <c r="L27" s="53"/>
      <c r="M27" s="26"/>
      <c r="N27" s="92">
        <v>1</v>
      </c>
      <c r="O27" s="53"/>
      <c r="P27" s="27"/>
      <c r="Q27" s="92">
        <v>1</v>
      </c>
      <c r="R27" s="53"/>
      <c r="S27" s="54"/>
      <c r="T27" s="99">
        <v>1</v>
      </c>
      <c r="U27" s="96" t="s">
        <v>54</v>
      </c>
      <c r="V27" s="1"/>
    </row>
    <row r="28" spans="1:22" ht="38.25" customHeight="1" thickBot="1">
      <c r="A28" s="65">
        <v>22</v>
      </c>
      <c r="B28" s="66" t="s">
        <v>37</v>
      </c>
      <c r="C28" s="67" t="s">
        <v>38</v>
      </c>
      <c r="D28" s="45" t="s">
        <v>16</v>
      </c>
      <c r="E28" s="68" t="s">
        <v>47</v>
      </c>
      <c r="F28" s="47">
        <v>4</v>
      </c>
      <c r="G28" s="49">
        <v>64</v>
      </c>
      <c r="H28" s="89">
        <f t="shared" si="0"/>
        <v>256</v>
      </c>
      <c r="I28" s="53"/>
      <c r="J28" s="26"/>
      <c r="K28" s="92">
        <v>1</v>
      </c>
      <c r="L28" s="53"/>
      <c r="M28" s="26"/>
      <c r="N28" s="92">
        <v>1</v>
      </c>
      <c r="O28" s="53"/>
      <c r="P28" s="27"/>
      <c r="Q28" s="92">
        <v>1</v>
      </c>
      <c r="R28" s="53"/>
      <c r="S28" s="54"/>
      <c r="T28" s="100">
        <v>1</v>
      </c>
      <c r="U28" s="96" t="s">
        <v>51</v>
      </c>
      <c r="V28" s="1"/>
    </row>
    <row r="29" spans="1:22" ht="27" thickBot="1">
      <c r="A29" s="71">
        <v>23</v>
      </c>
      <c r="B29" s="72" t="s">
        <v>39</v>
      </c>
      <c r="C29" s="73"/>
      <c r="D29" s="45" t="s">
        <v>16</v>
      </c>
      <c r="E29" s="74" t="s">
        <v>48</v>
      </c>
      <c r="F29" s="47">
        <v>4</v>
      </c>
      <c r="G29" s="49">
        <v>27</v>
      </c>
      <c r="H29" s="89">
        <f t="shared" si="0"/>
        <v>108</v>
      </c>
      <c r="I29" s="53"/>
      <c r="J29" s="26"/>
      <c r="K29" s="92">
        <v>1</v>
      </c>
      <c r="L29" s="53"/>
      <c r="M29" s="26"/>
      <c r="N29" s="92">
        <v>1</v>
      </c>
      <c r="O29" s="53"/>
      <c r="P29" s="27"/>
      <c r="Q29" s="92">
        <v>1</v>
      </c>
      <c r="R29" s="53"/>
      <c r="S29" s="54"/>
      <c r="T29" s="99">
        <v>1</v>
      </c>
      <c r="U29" s="96" t="s">
        <v>53</v>
      </c>
      <c r="V29" s="2"/>
    </row>
    <row r="30" spans="1:22" ht="27" thickBot="1">
      <c r="A30" s="71">
        <v>24</v>
      </c>
      <c r="B30" s="72" t="s">
        <v>40</v>
      </c>
      <c r="C30" s="73"/>
      <c r="D30" s="45" t="s">
        <v>16</v>
      </c>
      <c r="E30" s="74"/>
      <c r="F30" s="47">
        <v>4</v>
      </c>
      <c r="G30" s="49">
        <v>54</v>
      </c>
      <c r="H30" s="89">
        <f t="shared" si="0"/>
        <v>216</v>
      </c>
      <c r="I30" s="53"/>
      <c r="J30" s="26"/>
      <c r="K30" s="92">
        <v>1</v>
      </c>
      <c r="L30" s="53"/>
      <c r="M30" s="26"/>
      <c r="N30" s="92">
        <v>1</v>
      </c>
      <c r="O30" s="53"/>
      <c r="P30" s="27"/>
      <c r="Q30" s="92">
        <v>1</v>
      </c>
      <c r="R30" s="53"/>
      <c r="S30" s="54"/>
      <c r="T30" s="99">
        <v>1</v>
      </c>
      <c r="U30" s="96" t="s">
        <v>52</v>
      </c>
      <c r="V30" s="2"/>
    </row>
    <row r="31" spans="1:22" ht="27" thickBot="1">
      <c r="A31" s="75">
        <v>25</v>
      </c>
      <c r="B31" s="76" t="s">
        <v>41</v>
      </c>
      <c r="C31" s="77" t="s">
        <v>42</v>
      </c>
      <c r="D31" s="46" t="s">
        <v>16</v>
      </c>
      <c r="E31" s="78"/>
      <c r="F31" s="47">
        <v>4</v>
      </c>
      <c r="G31" s="50">
        <v>54</v>
      </c>
      <c r="H31" s="89">
        <f t="shared" si="0"/>
        <v>216</v>
      </c>
      <c r="I31" s="55"/>
      <c r="J31" s="43"/>
      <c r="K31" s="93">
        <v>1</v>
      </c>
      <c r="L31" s="55"/>
      <c r="M31" s="43"/>
      <c r="N31" s="93">
        <v>1</v>
      </c>
      <c r="O31" s="55"/>
      <c r="P31" s="42"/>
      <c r="Q31" s="93">
        <v>1</v>
      </c>
      <c r="R31" s="55"/>
      <c r="S31" s="56"/>
      <c r="T31" s="101">
        <v>1</v>
      </c>
      <c r="U31" s="97" t="s">
        <v>51</v>
      </c>
      <c r="V31" s="10"/>
    </row>
    <row r="32" spans="1:22" ht="27" thickBot="1">
      <c r="A32" s="75">
        <v>26</v>
      </c>
      <c r="B32" s="76" t="s">
        <v>56</v>
      </c>
      <c r="C32" s="77"/>
      <c r="D32" s="46"/>
      <c r="E32" s="78"/>
      <c r="F32" s="47">
        <v>4</v>
      </c>
      <c r="G32" s="103"/>
      <c r="H32" s="89">
        <f>F32*G32</f>
        <v>0</v>
      </c>
      <c r="I32" s="82"/>
      <c r="J32" s="83"/>
      <c r="K32" s="94">
        <v>1</v>
      </c>
      <c r="L32" s="82"/>
      <c r="M32" s="83"/>
      <c r="N32" s="94">
        <v>1</v>
      </c>
      <c r="O32" s="82"/>
      <c r="P32" s="84"/>
      <c r="Q32" s="94">
        <v>1</v>
      </c>
      <c r="R32" s="82"/>
      <c r="S32" s="85"/>
      <c r="T32" s="102">
        <v>1</v>
      </c>
      <c r="U32" s="97" t="s">
        <v>51</v>
      </c>
      <c r="V32" s="10"/>
    </row>
    <row r="33" spans="1:22" ht="12.75">
      <c r="A33" s="9"/>
      <c r="B33" s="10"/>
      <c r="C33" s="9"/>
      <c r="D33" s="4" t="s">
        <v>9</v>
      </c>
      <c r="E33" s="32"/>
      <c r="F33" s="9"/>
      <c r="G33" s="34"/>
      <c r="H33" s="60">
        <f>SUM(H7:H32)</f>
        <v>6028</v>
      </c>
      <c r="I33" s="116">
        <f aca="true" t="shared" si="1" ref="I33:P33">SUM(I16:I21)</f>
        <v>0</v>
      </c>
      <c r="J33" s="114">
        <f t="shared" si="1"/>
        <v>0</v>
      </c>
      <c r="K33" s="118">
        <f t="shared" si="1"/>
        <v>6</v>
      </c>
      <c r="L33" s="116">
        <f t="shared" si="1"/>
        <v>0</v>
      </c>
      <c r="M33" s="114">
        <f t="shared" si="1"/>
        <v>0</v>
      </c>
      <c r="N33" s="118">
        <f t="shared" si="1"/>
        <v>6</v>
      </c>
      <c r="O33" s="116">
        <f t="shared" si="1"/>
        <v>0</v>
      </c>
      <c r="P33" s="114">
        <f t="shared" si="1"/>
        <v>0</v>
      </c>
      <c r="Q33" s="115">
        <f>SUM(Q7:Q32)</f>
        <v>26</v>
      </c>
      <c r="R33" s="116">
        <f>SUM(R16:R21)</f>
        <v>0</v>
      </c>
      <c r="S33" s="117">
        <f>SUM(S16:S21)</f>
        <v>0</v>
      </c>
      <c r="T33" s="118">
        <f>SUM(T7:T32)</f>
        <v>26</v>
      </c>
      <c r="U33" s="86"/>
      <c r="V33" s="10"/>
    </row>
    <row r="34" spans="1:22" ht="12.75">
      <c r="A34" s="9"/>
      <c r="B34" s="10"/>
      <c r="C34" s="9"/>
      <c r="D34" s="10"/>
      <c r="E34" s="9"/>
      <c r="F34" s="28"/>
      <c r="G34" s="3"/>
      <c r="H34" s="134"/>
      <c r="I34" s="116"/>
      <c r="J34" s="114"/>
      <c r="K34" s="118"/>
      <c r="L34" s="116"/>
      <c r="M34" s="114"/>
      <c r="N34" s="118"/>
      <c r="O34" s="116"/>
      <c r="P34" s="114"/>
      <c r="Q34" s="115"/>
      <c r="R34" s="116"/>
      <c r="S34" s="117"/>
      <c r="T34" s="118"/>
      <c r="U34" s="10"/>
      <c r="V34" s="10"/>
    </row>
    <row r="35" spans="1:22" ht="15">
      <c r="A35" s="8"/>
      <c r="B35" s="22"/>
      <c r="C35" s="12"/>
      <c r="D35" s="12"/>
      <c r="E35" s="30"/>
      <c r="F35" s="31"/>
      <c r="G35" s="6"/>
      <c r="H35" s="134"/>
      <c r="I35" s="135">
        <f>+I33+J33+K33</f>
        <v>6</v>
      </c>
      <c r="J35" s="136"/>
      <c r="K35" s="137"/>
      <c r="L35" s="135">
        <f>+L33+M33+N33</f>
        <v>6</v>
      </c>
      <c r="M35" s="136"/>
      <c r="N35" s="137"/>
      <c r="O35" s="135">
        <f>O33+P33+Q33</f>
        <v>26</v>
      </c>
      <c r="P35" s="136"/>
      <c r="Q35" s="137"/>
      <c r="R35" s="135">
        <f>+R33+S33+T33</f>
        <v>26</v>
      </c>
      <c r="S35" s="136"/>
      <c r="T35" s="137"/>
      <c r="U35" s="22"/>
      <c r="V35" s="10"/>
    </row>
    <row r="36" spans="1:22" ht="4.5" customHeight="1" thickBot="1">
      <c r="A36" s="12"/>
      <c r="F36" s="124"/>
      <c r="G36" s="124"/>
      <c r="H36" s="124"/>
      <c r="I36" s="138"/>
      <c r="J36" s="139"/>
      <c r="K36" s="140"/>
      <c r="L36" s="138"/>
      <c r="M36" s="139"/>
      <c r="N36" s="140"/>
      <c r="O36" s="138"/>
      <c r="P36" s="139"/>
      <c r="Q36" s="140"/>
      <c r="R36" s="138"/>
      <c r="S36" s="139"/>
      <c r="T36" s="140"/>
      <c r="U36" s="12"/>
      <c r="V36" s="12"/>
    </row>
    <row r="37" spans="1:22" ht="13.5" thickBot="1">
      <c r="A37" s="12"/>
      <c r="B37" s="12"/>
      <c r="C37" s="12"/>
      <c r="D37" s="12"/>
      <c r="E37" s="12"/>
      <c r="F37" s="8"/>
      <c r="G37" s="7"/>
      <c r="H37" s="7"/>
      <c r="I37" s="125">
        <f>I35+L35+O35+R35</f>
        <v>64</v>
      </c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7"/>
      <c r="U37" s="12"/>
      <c r="V37" s="12"/>
    </row>
    <row r="38" spans="1:22" ht="13.5" thickBot="1">
      <c r="A38" s="12"/>
      <c r="B38" s="12"/>
      <c r="C38" s="12"/>
      <c r="D38" s="12"/>
      <c r="E38" s="12"/>
      <c r="F38" s="5"/>
      <c r="G38" s="6"/>
      <c r="H38" s="6"/>
      <c r="I38" s="119">
        <f>I35*D34</f>
        <v>0</v>
      </c>
      <c r="J38" s="120"/>
      <c r="K38" s="121"/>
      <c r="L38" s="119" t="e">
        <f>L35*#REF!</f>
        <v>#REF!</v>
      </c>
      <c r="M38" s="120"/>
      <c r="N38" s="121"/>
      <c r="O38" s="119">
        <v>1507</v>
      </c>
      <c r="P38" s="120"/>
      <c r="Q38" s="121"/>
      <c r="R38" s="119">
        <v>1507</v>
      </c>
      <c r="S38" s="120"/>
      <c r="T38" s="121"/>
      <c r="U38" s="12"/>
      <c r="V38" s="12"/>
    </row>
    <row r="39" spans="1:22" ht="13.5" thickBot="1">
      <c r="A39" s="12"/>
      <c r="B39" s="81" t="s">
        <v>64</v>
      </c>
      <c r="C39" s="12"/>
      <c r="D39" s="12"/>
      <c r="E39" s="12"/>
      <c r="F39" s="35"/>
      <c r="G39" s="6"/>
      <c r="H39" s="6"/>
      <c r="I39" s="119">
        <f>SUM(O38,R38)</f>
        <v>3014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1"/>
      <c r="U39" s="12"/>
      <c r="V39" s="12"/>
    </row>
    <row r="40" spans="1:22" ht="12.75">
      <c r="A40" s="12"/>
      <c r="B40" s="81" t="s">
        <v>65</v>
      </c>
      <c r="C40" s="12"/>
      <c r="D40" s="12"/>
      <c r="E40" s="12"/>
      <c r="F40" s="35"/>
      <c r="G40" s="6"/>
      <c r="H40" s="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12"/>
      <c r="V40" s="12"/>
    </row>
    <row r="41" spans="2:20" ht="12.75">
      <c r="B41" s="104" t="s">
        <v>70</v>
      </c>
      <c r="E41" s="147" t="s">
        <v>57</v>
      </c>
      <c r="F41" s="147"/>
      <c r="G41" s="147"/>
      <c r="H41" s="11" t="s">
        <v>5</v>
      </c>
      <c r="I41" s="122">
        <f>I39</f>
        <v>3014</v>
      </c>
      <c r="J41" s="122"/>
      <c r="K41" s="122"/>
      <c r="L41" s="122"/>
      <c r="M41" s="10"/>
      <c r="N41" s="10"/>
      <c r="O41" s="12"/>
      <c r="P41" s="12"/>
      <c r="Q41" s="12"/>
      <c r="R41" s="12"/>
      <c r="S41" s="12"/>
      <c r="T41" s="12"/>
    </row>
    <row r="42" spans="5:20" ht="12.75">
      <c r="E42" s="79"/>
      <c r="F42" s="8"/>
      <c r="G42" s="11"/>
      <c r="H42" s="11" t="s">
        <v>63</v>
      </c>
      <c r="I42" s="123">
        <f>I41*20/100</f>
        <v>602.8</v>
      </c>
      <c r="J42" s="123"/>
      <c r="K42" s="123"/>
      <c r="L42" s="123"/>
      <c r="M42" s="10"/>
      <c r="N42" s="10"/>
      <c r="O42" s="10"/>
      <c r="P42" s="10"/>
      <c r="Q42" s="10"/>
      <c r="R42" s="10"/>
      <c r="S42" s="10"/>
      <c r="T42" s="10"/>
    </row>
    <row r="43" spans="5:20" ht="12.75">
      <c r="E43" s="79"/>
      <c r="F43" s="8"/>
      <c r="G43" s="11"/>
      <c r="H43" s="11" t="s">
        <v>6</v>
      </c>
      <c r="I43" s="122">
        <f>I41+I42</f>
        <v>3616.8</v>
      </c>
      <c r="J43" s="122"/>
      <c r="K43" s="122"/>
      <c r="L43" s="122"/>
      <c r="M43" s="10"/>
      <c r="N43" s="10"/>
      <c r="O43" s="10"/>
      <c r="P43" s="10"/>
      <c r="Q43" s="10"/>
      <c r="R43" s="10"/>
      <c r="S43" s="10"/>
      <c r="T43" s="10"/>
    </row>
    <row r="44" spans="1:22" ht="12.75">
      <c r="A44" s="12"/>
      <c r="B44" s="12"/>
      <c r="C44" s="12"/>
      <c r="D44" s="12"/>
      <c r="E44" s="80"/>
      <c r="F44" s="35"/>
      <c r="G44" s="6"/>
      <c r="H44" s="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12"/>
      <c r="V44" s="12"/>
    </row>
    <row r="45" spans="2:20" ht="12.75">
      <c r="B45" s="12"/>
      <c r="E45" s="148" t="s">
        <v>58</v>
      </c>
      <c r="F45" s="148"/>
      <c r="G45" s="148"/>
      <c r="H45" s="11" t="s">
        <v>5</v>
      </c>
      <c r="I45" s="122">
        <v>3772.18</v>
      </c>
      <c r="J45" s="122"/>
      <c r="K45" s="122"/>
      <c r="L45" s="122"/>
      <c r="M45" s="10"/>
      <c r="N45" s="10"/>
      <c r="O45" s="12"/>
      <c r="P45" s="12"/>
      <c r="Q45" s="12"/>
      <c r="R45" s="12"/>
      <c r="S45" s="12"/>
      <c r="T45" s="12"/>
    </row>
    <row r="46" spans="5:20" ht="12.75">
      <c r="E46" s="79"/>
      <c r="F46" s="8"/>
      <c r="G46" s="11"/>
      <c r="H46" s="11" t="s">
        <v>63</v>
      </c>
      <c r="I46" s="123">
        <f>I45*20/100</f>
        <v>754.4359999999999</v>
      </c>
      <c r="J46" s="123"/>
      <c r="K46" s="123"/>
      <c r="L46" s="123"/>
      <c r="M46" s="10"/>
      <c r="N46" s="10"/>
      <c r="O46" s="10"/>
      <c r="P46" s="10"/>
      <c r="Q46" s="10"/>
      <c r="R46" s="10"/>
      <c r="S46" s="10"/>
      <c r="T46" s="10"/>
    </row>
    <row r="47" spans="5:20" ht="12.75">
      <c r="E47" s="79"/>
      <c r="F47" s="8"/>
      <c r="G47" s="11"/>
      <c r="H47" s="11" t="s">
        <v>6</v>
      </c>
      <c r="I47" s="122">
        <f>I45+I46</f>
        <v>4526.616</v>
      </c>
      <c r="J47" s="122"/>
      <c r="K47" s="122"/>
      <c r="L47" s="122"/>
      <c r="M47" s="10"/>
      <c r="N47" s="10"/>
      <c r="O47" s="10"/>
      <c r="P47" s="10"/>
      <c r="Q47" s="10"/>
      <c r="R47" s="10"/>
      <c r="S47" s="10"/>
      <c r="T47" s="10"/>
    </row>
    <row r="48" spans="1:22" ht="12.75">
      <c r="A48" s="12"/>
      <c r="B48" s="12"/>
      <c r="C48" s="12"/>
      <c r="D48" s="12"/>
      <c r="E48" s="80"/>
      <c r="F48" s="35"/>
      <c r="G48" s="6"/>
      <c r="H48" s="6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12"/>
      <c r="V48" s="12"/>
    </row>
    <row r="49" spans="2:20" ht="12.75">
      <c r="B49" s="12"/>
      <c r="E49" s="79"/>
      <c r="F49" s="147" t="s">
        <v>59</v>
      </c>
      <c r="G49" s="147"/>
      <c r="H49" s="11" t="s">
        <v>5</v>
      </c>
      <c r="I49" s="122">
        <f>I41+I45</f>
        <v>6786.18</v>
      </c>
      <c r="J49" s="122"/>
      <c r="K49" s="122"/>
      <c r="L49" s="122"/>
      <c r="M49" s="10"/>
      <c r="N49" s="10"/>
      <c r="O49" s="12"/>
      <c r="P49" s="12"/>
      <c r="Q49" s="12"/>
      <c r="R49" s="12"/>
      <c r="S49" s="12"/>
      <c r="T49" s="12"/>
    </row>
    <row r="50" spans="6:20" ht="12.75">
      <c r="F50" s="9"/>
      <c r="G50" s="10"/>
      <c r="H50" s="11" t="s">
        <v>63</v>
      </c>
      <c r="I50" s="123">
        <f>I49*20/100</f>
        <v>1357.236</v>
      </c>
      <c r="J50" s="123"/>
      <c r="K50" s="123"/>
      <c r="L50" s="123"/>
      <c r="M50" s="10"/>
      <c r="N50" s="10"/>
      <c r="O50" s="10"/>
      <c r="P50" s="10"/>
      <c r="Q50" s="10"/>
      <c r="R50" s="10"/>
      <c r="S50" s="10"/>
      <c r="T50" s="10"/>
    </row>
    <row r="51" spans="6:20" ht="12.75">
      <c r="F51" s="9"/>
      <c r="G51" s="10"/>
      <c r="H51" s="11" t="s">
        <v>6</v>
      </c>
      <c r="I51" s="122">
        <f>I49+I50</f>
        <v>8143.416</v>
      </c>
      <c r="J51" s="122"/>
      <c r="K51" s="122"/>
      <c r="L51" s="122"/>
      <c r="M51" s="10"/>
      <c r="N51" s="10"/>
      <c r="O51" s="10"/>
      <c r="P51" s="10"/>
      <c r="Q51" s="10"/>
      <c r="R51" s="10"/>
      <c r="S51" s="10"/>
      <c r="T51" s="10"/>
    </row>
  </sheetData>
  <sheetProtection/>
  <mergeCells count="47">
    <mergeCell ref="E41:G41"/>
    <mergeCell ref="F49:G49"/>
    <mergeCell ref="E45:G45"/>
    <mergeCell ref="I45:L45"/>
    <mergeCell ref="I46:L46"/>
    <mergeCell ref="I47:L47"/>
    <mergeCell ref="I49:L49"/>
    <mergeCell ref="I50:L50"/>
    <mergeCell ref="I51:L51"/>
    <mergeCell ref="A2:V2"/>
    <mergeCell ref="A3:V3"/>
    <mergeCell ref="A4:A5"/>
    <mergeCell ref="B4:B5"/>
    <mergeCell ref="C4:C5"/>
    <mergeCell ref="G4:H4"/>
    <mergeCell ref="D4:D5"/>
    <mergeCell ref="E4:E5"/>
    <mergeCell ref="R38:T38"/>
    <mergeCell ref="F4:F5"/>
    <mergeCell ref="U4:U5"/>
    <mergeCell ref="I4:T4"/>
    <mergeCell ref="H34:H35"/>
    <mergeCell ref="I35:K36"/>
    <mergeCell ref="L35:N36"/>
    <mergeCell ref="O35:Q36"/>
    <mergeCell ref="R35:T36"/>
    <mergeCell ref="I33:I34"/>
    <mergeCell ref="O33:O34"/>
    <mergeCell ref="I39:T39"/>
    <mergeCell ref="I41:L41"/>
    <mergeCell ref="I42:L42"/>
    <mergeCell ref="I43:L43"/>
    <mergeCell ref="F36:H36"/>
    <mergeCell ref="I37:T37"/>
    <mergeCell ref="I38:K38"/>
    <mergeCell ref="L38:N38"/>
    <mergeCell ref="O38:Q38"/>
    <mergeCell ref="P33:P34"/>
    <mergeCell ref="Q33:Q34"/>
    <mergeCell ref="R33:R34"/>
    <mergeCell ref="S33:S34"/>
    <mergeCell ref="T33:T34"/>
    <mergeCell ref="J33:J34"/>
    <mergeCell ref="K33:K34"/>
    <mergeCell ref="L33:L34"/>
    <mergeCell ref="M33:M34"/>
    <mergeCell ref="N33:N34"/>
  </mergeCells>
  <printOptions horizontalCentered="1"/>
  <pageMargins left="0.31496062992125984" right="0.1968503937007874" top="0.1968503937007874" bottom="0.1968503937007874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BespalyiIN</dc:creator>
  <cp:keywords/>
  <dc:description/>
  <cp:lastModifiedBy>admin</cp:lastModifiedBy>
  <cp:lastPrinted>2012-09-05T04:07:58Z</cp:lastPrinted>
  <dcterms:created xsi:type="dcterms:W3CDTF">2009-11-11T09:54:33Z</dcterms:created>
  <dcterms:modified xsi:type="dcterms:W3CDTF">2020-10-06T05:30:06Z</dcterms:modified>
  <cp:category/>
  <cp:version/>
  <cp:contentType/>
  <cp:contentStatus/>
</cp:coreProperties>
</file>